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INVENT 05" sheetId="1" r:id="rId1"/>
  </sheets>
  <definedNames>
    <definedName name="_xlnm.Print_Area" localSheetId="0">'INVENT 05'!$A$1:$H$80</definedName>
  </definedNames>
  <calcPr fullCalcOnLoad="1"/>
</workbook>
</file>

<file path=xl/sharedStrings.xml><?xml version="1.0" encoding="utf-8"?>
<sst xmlns="http://schemas.openxmlformats.org/spreadsheetml/2006/main" count="92" uniqueCount="85">
  <si>
    <t>INVENTARIOS EN REFINERÍAS - MBLS</t>
  </si>
  <si>
    <t>AL 31 DE MAYO 2017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</si>
  <si>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</si>
  <si>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</si>
  <si>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</si>
  <si>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</si>
  <si>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</si>
  <si>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</si>
  <si>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</si>
  <si>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</si>
  <si>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</si>
  <si>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</si>
  <si>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</si>
  <si>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</si>
  <si>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</si>
  <si>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</si>
  <si>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</si>
  <si>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</si>
  <si>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</si>
  <si>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</si>
  <si>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</si>
  <si>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</si>
  <si>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</si>
  <si>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 xml:space="preserve">    </t>
  </si>
  <si>
    <t>Gasolina Base/Primaria</t>
  </si>
  <si>
    <t>Nafta Craqueada/UCC</t>
  </si>
  <si>
    <t>Material de Corte</t>
  </si>
  <si>
    <t>Petróleo Residual</t>
  </si>
  <si>
    <t xml:space="preserve">  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</si>
  <si>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</si>
  <si>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</si>
  <si>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</si>
  <si>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</si>
  <si>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</si>
  <si>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</si>
  <si>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</si>
  <si>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</si>
  <si>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</si>
  <si>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</si>
  <si>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</si>
  <si>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</si>
  <si>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</si>
  <si>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</si>
  <si>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</si>
  <si>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</si>
  <si>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</si>
  <si>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</si>
  <si>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</si>
  <si>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</si>
  <si>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</si>
  <si>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</si>
  <si>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</si>
  <si>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</si>
  <si>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</si>
  <si>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</si>
  <si>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</si>
  <si>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</si>
  <si>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</si>
  <si>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</si>
  <si>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</si>
  <si>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</si>
  <si>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</si>
  <si>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</si>
  <si>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</si>
  <si>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</si>
  <si>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</si>
  <si>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</si>
  <si>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</si>
  <si>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</si>
  <si>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</si>
  <si>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</si>
  <si>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</si>
  <si>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</si>
  <si>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</si>
  <si>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</si>
  <si>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</si>
  <si>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</si>
  <si>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</si>
  <si>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</si>
  <si>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</si>
  <si>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</si>
  <si>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</si>
  <si>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</si>
  <si>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</si>
  <si>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TOTAL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</si>
</sst>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-* #,##0.00\ [$€-1]_-;\-* #,##0.00\ [$€-1]_-;_-* &quot;-&quot;??\ [$€-1]_-"/>
    <numFmt numFmtId="174" formatCode="_([$€-2]\ * #,##0.00_);_([$€-2]\ * \(#,##0.00\);_([$€-2]\ * &quot;-&quot;??_)"/>
    <numFmt numFmtId="175" formatCode="_-* #,##0\ _p_t_a_-;\-* #,##0\ _p_t_a_-;_-* &quot;-&quot;\ _p_t_a_-;_-@_-"/>
    <numFmt numFmtId="176" formatCode="_(* #,##0.00_);_(* \(#,##0.00\);_(* &quot;-&quot;??_);_(@_)"/>
    <numFmt numFmtId="177" formatCode="0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27" fillId="38" borderId="0" applyNumberFormat="0" applyBorder="0" applyAlignment="0" applyProtection="0"/>
    <xf numFmtId="0" fontId="11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12" fillId="42" borderId="5" applyNumberFormat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2" fillId="49" borderId="2" applyNumberFormat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2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40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31" fillId="0" borderId="16" applyNumberFormat="0" applyFill="0" applyAlignment="0" applyProtection="0"/>
    <xf numFmtId="0" fontId="41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64" fontId="3" fillId="0" borderId="0" xfId="98" applyNumberFormat="1" applyFont="1" applyBorder="1">
      <alignment/>
      <protection/>
    </xf>
    <xf numFmtId="164" fontId="3" fillId="0" borderId="0" xfId="98" applyNumberFormat="1" applyFont="1" applyBorder="1" applyAlignment="1">
      <alignment horizontal="center" vertical="center"/>
      <protection/>
    </xf>
    <xf numFmtId="164" fontId="3" fillId="0" borderId="0" xfId="98" applyNumberFormat="1" applyFont="1" applyFill="1">
      <alignment/>
      <protection/>
    </xf>
    <xf numFmtId="164" fontId="3" fillId="0" borderId="0" xfId="98" applyNumberFormat="1" applyFont="1">
      <alignment/>
      <protection/>
    </xf>
    <xf numFmtId="164" fontId="3" fillId="0" borderId="0" xfId="99" applyNumberFormat="1" applyFont="1" applyAlignment="1">
      <alignment horizontal="center" vertical="center"/>
      <protection/>
    </xf>
    <xf numFmtId="164" fontId="3" fillId="0" borderId="0" xfId="98" applyNumberFormat="1" applyFont="1" applyAlignment="1">
      <alignment horizontal="center" vertical="center"/>
      <protection/>
    </xf>
    <xf numFmtId="164" fontId="3" fillId="54" borderId="18" xfId="99" applyNumberFormat="1" applyFont="1" applyFill="1" applyBorder="1" applyAlignment="1">
      <alignment horizontal="center" vertical="center"/>
      <protection/>
    </xf>
    <xf numFmtId="164" fontId="3" fillId="0" borderId="0" xfId="98" applyNumberFormat="1" applyFont="1" applyFill="1" applyBorder="1" applyAlignment="1">
      <alignment horizontal="center"/>
      <protection/>
    </xf>
    <xf numFmtId="164" fontId="3" fillId="54" borderId="19" xfId="99" applyNumberFormat="1" applyFont="1" applyFill="1" applyBorder="1" applyAlignment="1">
      <alignment horizontal="center" vertical="center"/>
      <protection/>
    </xf>
    <xf numFmtId="164" fontId="3" fillId="0" borderId="20" xfId="98" applyNumberFormat="1" applyFont="1" applyFill="1" applyBorder="1" applyAlignment="1">
      <alignment horizontal="left"/>
      <protection/>
    </xf>
    <xf numFmtId="164" fontId="5" fillId="0" borderId="21" xfId="92" applyNumberFormat="1" applyFont="1" applyFill="1" applyBorder="1" applyAlignment="1">
      <alignment horizontal="center" vertical="center"/>
    </xf>
    <xf numFmtId="164" fontId="6" fillId="0" borderId="22" xfId="92" applyNumberFormat="1" applyFont="1" applyFill="1" applyBorder="1" applyAlignment="1">
      <alignment horizontal="center" vertical="center"/>
    </xf>
    <xf numFmtId="164" fontId="5" fillId="0" borderId="22" xfId="92" applyNumberFormat="1" applyFont="1" applyFill="1" applyBorder="1" applyAlignment="1">
      <alignment horizontal="center" vertical="center"/>
    </xf>
    <xf numFmtId="166" fontId="6" fillId="0" borderId="22" xfId="92" applyNumberFormat="1" applyFont="1" applyFill="1" applyBorder="1" applyAlignment="1">
      <alignment horizontal="center" vertical="center"/>
    </xf>
    <xf numFmtId="164" fontId="5" fillId="0" borderId="23" xfId="92" applyNumberFormat="1" applyFont="1" applyFill="1" applyBorder="1" applyAlignment="1">
      <alignment horizontal="center" vertical="center"/>
    </xf>
    <xf numFmtId="164" fontId="3" fillId="0" borderId="20" xfId="89" applyNumberFormat="1" applyFont="1" applyFill="1" applyBorder="1" applyAlignment="1">
      <alignment horizontal="center" vertical="center"/>
    </xf>
    <xf numFmtId="164" fontId="3" fillId="0" borderId="0" xfId="89" applyNumberFormat="1" applyFont="1" applyFill="1" applyBorder="1" applyAlignment="1">
      <alignment horizontal="center"/>
    </xf>
    <xf numFmtId="164" fontId="3" fillId="0" borderId="24" xfId="98" applyNumberFormat="1" applyFont="1" applyFill="1" applyBorder="1">
      <alignment/>
      <protection/>
    </xf>
    <xf numFmtId="164" fontId="7" fillId="0" borderId="0" xfId="89" applyNumberFormat="1" applyFont="1" applyFill="1" applyBorder="1" applyAlignment="1">
      <alignment horizontal="center" vertical="center"/>
    </xf>
    <xf numFmtId="164" fontId="3" fillId="0" borderId="0" xfId="98" applyNumberFormat="1" applyFont="1" applyFill="1" applyBorder="1" applyAlignment="1">
      <alignment horizontal="center" vertical="center"/>
      <protection/>
    </xf>
    <xf numFmtId="164" fontId="7" fillId="0" borderId="0" xfId="92" applyNumberFormat="1" applyFont="1" applyFill="1" applyBorder="1" applyAlignment="1">
      <alignment horizontal="center" vertical="center"/>
    </xf>
    <xf numFmtId="164" fontId="3" fillId="0" borderId="0" xfId="92" applyNumberFormat="1" applyFont="1" applyFill="1" applyBorder="1" applyAlignment="1">
      <alignment horizontal="center" vertical="center"/>
    </xf>
    <xf numFmtId="164" fontId="3" fillId="0" borderId="25" xfId="89" applyNumberFormat="1" applyFont="1" applyFill="1" applyBorder="1" applyAlignment="1">
      <alignment horizontal="center" vertical="center"/>
    </xf>
    <xf numFmtId="164" fontId="6" fillId="0" borderId="18" xfId="98" applyNumberFormat="1" applyFont="1" applyFill="1" applyBorder="1">
      <alignment/>
      <protection/>
    </xf>
    <xf numFmtId="164" fontId="5" fillId="0" borderId="26" xfId="90" applyNumberFormat="1" applyFont="1" applyFill="1" applyBorder="1" applyAlignment="1">
      <alignment horizontal="center" vertical="center"/>
    </xf>
    <xf numFmtId="164" fontId="5" fillId="0" borderId="27" xfId="89" applyNumberFormat="1" applyFont="1" applyFill="1" applyBorder="1" applyAlignment="1">
      <alignment horizontal="center" vertical="center"/>
    </xf>
    <xf numFmtId="164" fontId="5" fillId="0" borderId="28" xfId="89" applyNumberFormat="1" applyFont="1" applyFill="1" applyBorder="1" applyAlignment="1">
      <alignment horizontal="center" vertical="center"/>
    </xf>
    <xf numFmtId="164" fontId="3" fillId="0" borderId="29" xfId="89" applyNumberFormat="1" applyFont="1" applyFill="1" applyBorder="1" applyAlignment="1">
      <alignment horizontal="center" vertical="center"/>
    </xf>
    <xf numFmtId="164" fontId="6" fillId="0" borderId="19" xfId="98" applyNumberFormat="1" applyFont="1" applyFill="1" applyBorder="1">
      <alignment/>
      <protection/>
    </xf>
    <xf numFmtId="166" fontId="5" fillId="0" borderId="30" xfId="90" applyNumberFormat="1" applyFont="1" applyFill="1" applyBorder="1" applyAlignment="1">
      <alignment horizontal="center" vertical="center"/>
    </xf>
    <xf numFmtId="164" fontId="5" fillId="0" borderId="31" xfId="89" applyNumberFormat="1" applyFont="1" applyFill="1" applyBorder="1" applyAlignment="1">
      <alignment horizontal="center" vertical="center"/>
    </xf>
    <xf numFmtId="164" fontId="5" fillId="0" borderId="0" xfId="89" applyNumberFormat="1" applyFont="1" applyFill="1" applyBorder="1" applyAlignment="1">
      <alignment horizontal="center" vertical="center"/>
    </xf>
    <xf numFmtId="164" fontId="3" fillId="0" borderId="32" xfId="89" applyNumberFormat="1" applyFont="1" applyFill="1" applyBorder="1" applyAlignment="1">
      <alignment horizontal="center" vertical="center"/>
    </xf>
    <xf numFmtId="164" fontId="5" fillId="0" borderId="30" xfId="90" applyNumberFormat="1" applyFont="1" applyFill="1" applyBorder="1" applyAlignment="1">
      <alignment horizontal="center" vertical="center"/>
    </xf>
    <xf numFmtId="166" fontId="5" fillId="0" borderId="31" xfId="89" applyNumberFormat="1" applyFont="1" applyFill="1" applyBorder="1" applyAlignment="1">
      <alignment horizontal="center" vertical="center"/>
    </xf>
    <xf numFmtId="164" fontId="5" fillId="0" borderId="33" xfId="89" applyNumberFormat="1" applyFont="1" applyFill="1" applyBorder="1" applyAlignment="1">
      <alignment horizontal="center" vertical="center"/>
    </xf>
    <xf numFmtId="164" fontId="6" fillId="0" borderId="34" xfId="98" applyNumberFormat="1" applyFont="1" applyFill="1" applyBorder="1" applyAlignment="1">
      <alignment vertical="center"/>
      <protection/>
    </xf>
    <xf numFmtId="164" fontId="5" fillId="0" borderId="35" xfId="90" applyNumberFormat="1" applyFont="1" applyFill="1" applyBorder="1" applyAlignment="1">
      <alignment horizontal="center" vertical="center"/>
    </xf>
    <xf numFmtId="164" fontId="5" fillId="0" borderId="36" xfId="89" applyNumberFormat="1" applyFont="1" applyFill="1" applyBorder="1" applyAlignment="1">
      <alignment horizontal="center" vertical="center"/>
    </xf>
    <xf numFmtId="164" fontId="5" fillId="0" borderId="37" xfId="89" applyNumberFormat="1" applyFont="1" applyFill="1" applyBorder="1" applyAlignment="1">
      <alignment horizontal="center" vertical="center"/>
    </xf>
    <xf numFmtId="164" fontId="3" fillId="0" borderId="38" xfId="89" applyNumberFormat="1" applyFont="1" applyFill="1" applyBorder="1" applyAlignment="1">
      <alignment horizontal="center" vertical="center"/>
    </xf>
    <xf numFmtId="164" fontId="3" fillId="0" borderId="39" xfId="98" applyNumberFormat="1" applyFont="1" applyFill="1" applyBorder="1">
      <alignment/>
      <protection/>
    </xf>
    <xf numFmtId="164" fontId="6" fillId="0" borderId="0" xfId="98" applyNumberFormat="1" applyFont="1" applyBorder="1" applyAlignment="1">
      <alignment horizontal="center" vertical="center"/>
      <protection/>
    </xf>
    <xf numFmtId="164" fontId="3" fillId="0" borderId="40" xfId="89" applyNumberFormat="1" applyFont="1" applyFill="1" applyBorder="1" applyAlignment="1">
      <alignment horizontal="center" vertical="center"/>
    </xf>
    <xf numFmtId="164" fontId="6" fillId="0" borderId="24" xfId="98" applyNumberFormat="1" applyFont="1" applyFill="1" applyBorder="1">
      <alignment/>
      <protection/>
    </xf>
    <xf numFmtId="164" fontId="3" fillId="0" borderId="41" xfId="98" applyNumberFormat="1" applyFont="1" applyFill="1" applyBorder="1">
      <alignment/>
      <protection/>
    </xf>
    <xf numFmtId="164" fontId="5" fillId="0" borderId="28" xfId="92" applyNumberFormat="1" applyFont="1" applyFill="1" applyBorder="1" applyAlignment="1">
      <alignment horizontal="center" vertical="center"/>
    </xf>
    <xf numFmtId="164" fontId="6" fillId="0" borderId="28" xfId="92" applyNumberFormat="1" applyFont="1" applyFill="1" applyBorder="1" applyAlignment="1">
      <alignment horizontal="center" vertical="center"/>
    </xf>
    <xf numFmtId="164" fontId="3" fillId="0" borderId="42" xfId="89" applyNumberFormat="1" applyFont="1" applyFill="1" applyBorder="1" applyAlignment="1">
      <alignment horizontal="center" vertical="center"/>
    </xf>
    <xf numFmtId="164" fontId="6" fillId="0" borderId="41" xfId="98" applyNumberFormat="1" applyFont="1" applyFill="1" applyBorder="1">
      <alignment/>
      <protection/>
    </xf>
    <xf numFmtId="164" fontId="5" fillId="0" borderId="26" xfId="89" applyNumberFormat="1" applyFont="1" applyFill="1" applyBorder="1" applyAlignment="1">
      <alignment horizontal="center" vertical="center"/>
    </xf>
    <xf numFmtId="166" fontId="5" fillId="0" borderId="43" xfId="89" applyNumberFormat="1" applyFont="1" applyFill="1" applyBorder="1" applyAlignment="1">
      <alignment horizontal="center" vertical="center"/>
    </xf>
    <xf numFmtId="164" fontId="5" fillId="0" borderId="43" xfId="89" applyNumberFormat="1" applyFont="1" applyFill="1" applyBorder="1" applyAlignment="1">
      <alignment horizontal="center" vertical="center"/>
    </xf>
    <xf numFmtId="164" fontId="5" fillId="0" borderId="30" xfId="89" applyNumberFormat="1" applyFont="1" applyFill="1" applyBorder="1" applyAlignment="1">
      <alignment horizontal="center" vertical="center"/>
    </xf>
    <xf numFmtId="164" fontId="5" fillId="0" borderId="44" xfId="89" applyNumberFormat="1" applyFont="1" applyFill="1" applyBorder="1" applyAlignment="1">
      <alignment horizontal="center" vertical="center"/>
    </xf>
    <xf numFmtId="164" fontId="6" fillId="0" borderId="39" xfId="98" applyNumberFormat="1" applyFont="1" applyFill="1" applyBorder="1">
      <alignment/>
      <protection/>
    </xf>
    <xf numFmtId="164" fontId="5" fillId="0" borderId="35" xfId="89" applyNumberFormat="1" applyFont="1" applyFill="1" applyBorder="1" applyAlignment="1">
      <alignment horizontal="center" vertical="center"/>
    </xf>
    <xf numFmtId="164" fontId="5" fillId="0" borderId="45" xfId="89" applyNumberFormat="1" applyFont="1" applyFill="1" applyBorder="1" applyAlignment="1">
      <alignment horizontal="center" vertical="center"/>
    </xf>
    <xf numFmtId="164" fontId="3" fillId="55" borderId="21" xfId="99" applyNumberFormat="1" applyFont="1" applyFill="1" applyBorder="1" applyAlignment="1">
      <alignment horizontal="center" vertical="center"/>
      <protection/>
    </xf>
    <xf numFmtId="43" fontId="3" fillId="55" borderId="46" xfId="99" applyNumberFormat="1" applyFont="1" applyFill="1" applyBorder="1" applyAlignment="1">
      <alignment horizontal="center" vertical="center"/>
      <protection/>
    </xf>
    <xf numFmtId="43" fontId="3" fillId="55" borderId="47" xfId="99" applyNumberFormat="1" applyFont="1" applyFill="1" applyBorder="1" applyAlignment="1">
      <alignment horizontal="center" vertical="center"/>
      <protection/>
    </xf>
    <xf numFmtId="43" fontId="3" fillId="55" borderId="47" xfId="90" applyNumberFormat="1" applyFont="1" applyFill="1" applyBorder="1" applyAlignment="1">
      <alignment horizontal="center" vertical="center"/>
    </xf>
    <xf numFmtId="43" fontId="3" fillId="55" borderId="23" xfId="90" applyNumberFormat="1" applyFont="1" applyFill="1" applyBorder="1" applyAlignment="1">
      <alignment horizontal="center" vertical="center"/>
    </xf>
    <xf numFmtId="168" fontId="3" fillId="0" borderId="0" xfId="98" applyNumberFormat="1" applyFont="1" applyFill="1" applyBorder="1" applyAlignment="1">
      <alignment horizontal="center" vertical="center"/>
      <protection/>
    </xf>
    <xf numFmtId="169" fontId="3" fillId="0" borderId="0" xfId="98" applyNumberFormat="1" applyFont="1" applyFill="1" applyBorder="1" applyAlignment="1">
      <alignment horizontal="center" vertical="center"/>
      <protection/>
    </xf>
    <xf numFmtId="164" fontId="3" fillId="0" borderId="0" xfId="98" applyNumberFormat="1" applyFont="1" applyFill="1" applyBorder="1">
      <alignment/>
      <protection/>
    </xf>
    <xf numFmtId="166" fontId="3" fillId="0" borderId="0" xfId="98" applyNumberFormat="1" applyFont="1" applyAlignment="1">
      <alignment horizontal="center" vertical="center"/>
      <protection/>
    </xf>
    <xf numFmtId="164" fontId="3" fillId="0" borderId="0" xfId="98" applyNumberFormat="1" applyFont="1" applyAlignment="1">
      <alignment horizontal="right" vertical="center"/>
      <protection/>
    </xf>
    <xf numFmtId="170" fontId="6" fillId="0" borderId="0" xfId="98" applyNumberFormat="1" applyFont="1" applyAlignment="1">
      <alignment horizontal="right" vertical="center"/>
      <protection/>
    </xf>
    <xf numFmtId="171" fontId="3" fillId="0" borderId="0" xfId="98" applyNumberFormat="1" applyFont="1" applyFill="1" applyBorder="1" applyAlignment="1">
      <alignment horizontal="right" vertical="center"/>
      <protection/>
    </xf>
    <xf numFmtId="171" fontId="3" fillId="0" borderId="0" xfId="89" applyNumberFormat="1" applyFont="1" applyFill="1" applyBorder="1" applyAlignment="1">
      <alignment horizontal="right" vertical="center"/>
    </xf>
    <xf numFmtId="172" fontId="3" fillId="0" borderId="0" xfId="98" applyNumberFormat="1" applyFont="1" applyBorder="1" applyAlignment="1">
      <alignment horizontal="center" vertical="center"/>
      <protection/>
    </xf>
    <xf numFmtId="168" fontId="3" fillId="0" borderId="0" xfId="98" applyNumberFormat="1" applyFont="1" applyBorder="1" applyAlignment="1">
      <alignment horizontal="center" vertical="center"/>
      <protection/>
    </xf>
    <xf numFmtId="172" fontId="3" fillId="0" borderId="0" xfId="98" applyNumberFormat="1" applyFont="1" applyAlignment="1">
      <alignment horizontal="center" vertical="center"/>
      <protection/>
    </xf>
    <xf numFmtId="164" fontId="4" fillId="0" borderId="0" xfId="98" applyNumberFormat="1" applyFont="1" applyBorder="1" applyAlignment="1">
      <alignment horizontal="center" vertical="center"/>
      <protection/>
    </xf>
    <xf numFmtId="49" fontId="4" fillId="0" borderId="0" xfId="98" applyNumberFormat="1" applyFont="1" applyBorder="1" applyAlignment="1">
      <alignment horizontal="center" vertical="center"/>
      <protection/>
    </xf>
    <xf numFmtId="164" fontId="3" fillId="54" borderId="41" xfId="99" applyNumberFormat="1" applyFont="1" applyFill="1" applyBorder="1" applyAlignment="1">
      <alignment horizontal="center" vertical="center"/>
      <protection/>
    </xf>
    <xf numFmtId="164" fontId="3" fillId="54" borderId="24" xfId="99" applyNumberFormat="1" applyFont="1" applyFill="1" applyBorder="1" applyAlignment="1">
      <alignment horizontal="center" vertical="center"/>
      <protection/>
    </xf>
  </cellXfs>
  <cellStyles count="102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 2" xfId="88"/>
    <cellStyle name="Millares [0]_INF_ENE_04" xfId="89"/>
    <cellStyle name="Millares [0]_INF_ENE_04 2" xfId="90"/>
    <cellStyle name="Millares 2" xfId="91"/>
    <cellStyle name="Millares_INF_ENE_04" xfId="92"/>
    <cellStyle name="Currency" xfId="93"/>
    <cellStyle name="Currency [0]" xfId="94"/>
    <cellStyle name="Neutral" xfId="95"/>
    <cellStyle name="No-definido" xfId="96"/>
    <cellStyle name="Normal 2" xfId="97"/>
    <cellStyle name="Normal_INF_ENE_04" xfId="98"/>
    <cellStyle name="Normal_INF_ENE_04 2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Salida" xfId="106"/>
    <cellStyle name="Texto de advertencia" xfId="107"/>
    <cellStyle name="Texto explicativo" xfId="108"/>
    <cellStyle name="Title" xfId="109"/>
    <cellStyle name="Título" xfId="110"/>
    <cellStyle name="Título 1" xfId="111"/>
    <cellStyle name="Título 2" xfId="112"/>
    <cellStyle name="Título 3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94"/>
  <sheetViews>
    <sheetView showGridLines="0" tabSelected="1" view="pageBreakPreview" zoomScale="130" zoomScaleNormal="130" zoomScaleSheetLayoutView="130" zoomScalePageLayoutView="0" workbookViewId="0" topLeftCell="A1">
      <selection activeCell="K13" sqref="K13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9.0039062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2.8515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6.5">
      <c r="A2" s="75" t="s">
        <v>0</v>
      </c>
      <c r="B2" s="75"/>
      <c r="C2" s="75"/>
      <c r="D2" s="75"/>
      <c r="E2" s="75"/>
      <c r="F2" s="75"/>
      <c r="G2" s="75"/>
      <c r="H2" s="75"/>
    </row>
    <row r="3" spans="1:8" ht="16.5">
      <c r="A3" s="76" t="s">
        <v>1</v>
      </c>
      <c r="B3" s="76"/>
      <c r="C3" s="76"/>
      <c r="D3" s="76"/>
      <c r="E3" s="76"/>
      <c r="F3" s="76"/>
      <c r="G3" s="76"/>
      <c r="H3" s="76"/>
    </row>
    <row r="4" spans="2:7" ht="13.5" thickBot="1">
      <c r="B4" s="5"/>
      <c r="C4" s="5"/>
      <c r="D4" s="5"/>
      <c r="E4" s="5"/>
      <c r="F4" s="5"/>
      <c r="G4" s="5"/>
    </row>
    <row r="5" spans="1:9" ht="12.75">
      <c r="A5" s="77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/>
    </row>
    <row r="6" spans="1:9" ht="13.5" thickBot="1">
      <c r="A6" s="78"/>
      <c r="B6" s="9" t="s">
        <v>9</v>
      </c>
      <c r="C6" s="9" t="s">
        <v>9</v>
      </c>
      <c r="D6" s="9" t="s">
        <v>9</v>
      </c>
      <c r="E6" s="9" t="s">
        <v>9</v>
      </c>
      <c r="F6" s="9" t="s">
        <v>9</v>
      </c>
      <c r="G6" s="9" t="s">
        <v>9</v>
      </c>
      <c r="H6" s="9" t="s">
        <v>9</v>
      </c>
      <c r="I6" s="8"/>
    </row>
    <row r="7" spans="1:9" ht="13.5" thickBot="1">
      <c r="A7" s="10" t="s">
        <v>10</v>
      </c>
      <c r="B7" s="11">
        <v>797.943</v>
      </c>
      <c r="C7" s="12">
        <v>106.759</v>
      </c>
      <c r="D7" s="13">
        <v>124.368</v>
      </c>
      <c r="E7" s="12">
        <v>5.212</v>
      </c>
      <c r="F7" s="14">
        <f>1.342+1.788+2.369</f>
        <v>5.4990000000000006</v>
      </c>
      <c r="G7" s="15">
        <f>47.46+4.97+369.74+19.42+229.91+133.02</f>
        <v>804.52</v>
      </c>
      <c r="H7" s="16">
        <f>SUM(B7:G7)</f>
        <v>1844.301</v>
      </c>
      <c r="I7" s="17"/>
    </row>
    <row r="8" spans="1:9" ht="13.5" thickBot="1">
      <c r="A8" s="18" t="s">
        <v>11</v>
      </c>
      <c r="B8" s="19"/>
      <c r="C8" s="20"/>
      <c r="D8" s="21"/>
      <c r="E8" s="21"/>
      <c r="F8" s="22"/>
      <c r="G8" s="20"/>
      <c r="H8" s="23"/>
      <c r="I8" s="17"/>
    </row>
    <row r="9" spans="1:9" ht="12.75">
      <c r="A9" s="24" t="s">
        <v>12</v>
      </c>
      <c r="B9" s="25">
        <v>62.198</v>
      </c>
      <c r="C9" s="26">
        <v>22.357</v>
      </c>
      <c r="D9" s="26">
        <v>8.217</v>
      </c>
      <c r="E9" s="26">
        <v>0.003</v>
      </c>
      <c r="F9" s="26">
        <v>0</v>
      </c>
      <c r="G9" s="27">
        <v>0</v>
      </c>
      <c r="H9" s="28">
        <f aca="true" t="shared" si="0" ref="H9:H37">SUM(B9:G9)</f>
        <v>92.775</v>
      </c>
      <c r="I9" s="17"/>
    </row>
    <row r="10" spans="1:9" ht="12.75">
      <c r="A10" s="29" t="s">
        <v>13</v>
      </c>
      <c r="B10" s="30">
        <v>1.507</v>
      </c>
      <c r="C10" s="31">
        <v>0</v>
      </c>
      <c r="D10" s="31">
        <v>0</v>
      </c>
      <c r="E10" s="31">
        <v>0</v>
      </c>
      <c r="F10" s="31">
        <v>0</v>
      </c>
      <c r="G10" s="32">
        <v>0</v>
      </c>
      <c r="H10" s="33">
        <f t="shared" si="0"/>
        <v>1.507</v>
      </c>
      <c r="I10" s="17"/>
    </row>
    <row r="11" spans="1:9" ht="12.75">
      <c r="A11" s="29" t="s">
        <v>14</v>
      </c>
      <c r="B11" s="34">
        <v>181.22</v>
      </c>
      <c r="C11" s="31">
        <v>0</v>
      </c>
      <c r="D11" s="31">
        <v>0</v>
      </c>
      <c r="E11" s="31">
        <v>0</v>
      </c>
      <c r="F11" s="31">
        <v>0</v>
      </c>
      <c r="G11" s="32">
        <v>0</v>
      </c>
      <c r="H11" s="33">
        <f t="shared" si="0"/>
        <v>181.22</v>
      </c>
      <c r="I11" s="17"/>
    </row>
    <row r="12" spans="1:9" ht="12.75">
      <c r="A12" s="29" t="s">
        <v>15</v>
      </c>
      <c r="B12" s="34">
        <v>0</v>
      </c>
      <c r="C12" s="31">
        <v>0</v>
      </c>
      <c r="D12" s="31">
        <v>0</v>
      </c>
      <c r="E12" s="31">
        <v>0</v>
      </c>
      <c r="F12" s="31">
        <v>0</v>
      </c>
      <c r="G12" s="32">
        <v>0</v>
      </c>
      <c r="H12" s="33">
        <f t="shared" si="0"/>
        <v>0</v>
      </c>
      <c r="I12" s="17"/>
    </row>
    <row r="13" spans="1:9" ht="12.75">
      <c r="A13" s="29" t="s">
        <v>16</v>
      </c>
      <c r="B13" s="34">
        <v>0</v>
      </c>
      <c r="C13" s="31">
        <v>0</v>
      </c>
      <c r="D13" s="31">
        <v>0</v>
      </c>
      <c r="E13" s="31">
        <v>0</v>
      </c>
      <c r="F13" s="31">
        <v>0</v>
      </c>
      <c r="G13" s="32">
        <v>0</v>
      </c>
      <c r="H13" s="33">
        <f t="shared" si="0"/>
        <v>0</v>
      </c>
      <c r="I13" s="17"/>
    </row>
    <row r="14" spans="1:9" ht="12.75">
      <c r="A14" s="29" t="s">
        <v>17</v>
      </c>
      <c r="B14" s="34">
        <v>0</v>
      </c>
      <c r="C14" s="31">
        <v>0</v>
      </c>
      <c r="D14" s="31">
        <v>0</v>
      </c>
      <c r="E14" s="31">
        <v>0</v>
      </c>
      <c r="F14" s="35">
        <v>3.637</v>
      </c>
      <c r="G14" s="32">
        <v>0</v>
      </c>
      <c r="H14" s="33">
        <f t="shared" si="0"/>
        <v>3.637</v>
      </c>
      <c r="I14" s="17"/>
    </row>
    <row r="15" spans="1:9" ht="12.75">
      <c r="A15" s="29" t="s">
        <v>18</v>
      </c>
      <c r="B15" s="34">
        <v>72.116</v>
      </c>
      <c r="C15" s="31">
        <v>0</v>
      </c>
      <c r="D15" s="31">
        <v>237.382</v>
      </c>
      <c r="E15" s="31">
        <v>0.003</v>
      </c>
      <c r="F15" s="31">
        <v>0</v>
      </c>
      <c r="G15" s="32">
        <v>0</v>
      </c>
      <c r="H15" s="33">
        <f t="shared" si="0"/>
        <v>309.501</v>
      </c>
      <c r="I15" s="17"/>
    </row>
    <row r="16" spans="1:9" ht="12.75">
      <c r="A16" s="29" t="s">
        <v>19</v>
      </c>
      <c r="B16" s="30">
        <f>0.064+64.443</f>
        <v>64.50699999999999</v>
      </c>
      <c r="C16" s="31">
        <v>4.531</v>
      </c>
      <c r="D16" s="31">
        <v>0</v>
      </c>
      <c r="E16" s="31">
        <v>0</v>
      </c>
      <c r="F16" s="31">
        <v>0</v>
      </c>
      <c r="G16" s="32">
        <v>244.2</v>
      </c>
      <c r="H16" s="33">
        <f t="shared" si="0"/>
        <v>313.238</v>
      </c>
      <c r="I16" s="17"/>
    </row>
    <row r="17" spans="1:9" ht="12.75">
      <c r="A17" s="29" t="s">
        <v>20</v>
      </c>
      <c r="B17" s="34">
        <v>0</v>
      </c>
      <c r="C17" s="31">
        <v>0</v>
      </c>
      <c r="D17" s="31">
        <v>0</v>
      </c>
      <c r="E17" s="31">
        <v>0</v>
      </c>
      <c r="F17" s="31">
        <v>0</v>
      </c>
      <c r="G17" s="32">
        <v>0</v>
      </c>
      <c r="H17" s="33">
        <f t="shared" si="0"/>
        <v>0</v>
      </c>
      <c r="I17" s="17"/>
    </row>
    <row r="18" spans="1:9" ht="12.75">
      <c r="A18" s="29" t="s">
        <v>21</v>
      </c>
      <c r="B18" s="34">
        <v>60.074</v>
      </c>
      <c r="C18" s="31">
        <v>2.248</v>
      </c>
      <c r="D18" s="35">
        <v>0.253</v>
      </c>
      <c r="E18" s="31">
        <v>0.059</v>
      </c>
      <c r="F18" s="35">
        <v>1.374</v>
      </c>
      <c r="G18" s="32">
        <v>499.3</v>
      </c>
      <c r="H18" s="33">
        <f>SUM(B18:G18)</f>
        <v>563.308</v>
      </c>
      <c r="I18" s="17"/>
    </row>
    <row r="19" spans="1:9" ht="12.75">
      <c r="A19" s="29" t="s">
        <v>22</v>
      </c>
      <c r="B19" s="30">
        <v>0.014</v>
      </c>
      <c r="C19" s="31">
        <v>0</v>
      </c>
      <c r="D19" s="31">
        <v>0</v>
      </c>
      <c r="E19" s="31">
        <v>0</v>
      </c>
      <c r="F19" s="31">
        <v>0</v>
      </c>
      <c r="G19" s="32" t="s">
        <v>23</v>
      </c>
      <c r="H19" s="33">
        <f>SUM(B19:G19)</f>
        <v>0.014</v>
      </c>
      <c r="I19" s="17"/>
    </row>
    <row r="20" spans="1:9" ht="12.75">
      <c r="A20" s="29" t="s">
        <v>24</v>
      </c>
      <c r="B20" s="34">
        <v>0</v>
      </c>
      <c r="C20" s="31">
        <v>0</v>
      </c>
      <c r="D20" s="31">
        <v>0</v>
      </c>
      <c r="E20" s="31">
        <v>0</v>
      </c>
      <c r="F20" s="31">
        <v>0</v>
      </c>
      <c r="G20" s="32">
        <v>0</v>
      </c>
      <c r="H20" s="33">
        <f>SUM(B20:G20)</f>
        <v>0</v>
      </c>
      <c r="I20" s="17"/>
    </row>
    <row r="21" spans="1:9" ht="12.75">
      <c r="A21" s="29" t="s">
        <v>25</v>
      </c>
      <c r="B21" s="34">
        <v>127.694</v>
      </c>
      <c r="C21" s="31">
        <v>0.043</v>
      </c>
      <c r="D21" s="31">
        <v>40.169</v>
      </c>
      <c r="E21" s="31">
        <v>0</v>
      </c>
      <c r="F21" s="31">
        <v>0</v>
      </c>
      <c r="G21" s="32">
        <v>0</v>
      </c>
      <c r="H21" s="33">
        <f aca="true" t="shared" si="1" ref="H21:H30">SUM(B21:G21)</f>
        <v>167.906</v>
      </c>
      <c r="I21" s="17"/>
    </row>
    <row r="22" spans="1:9" ht="12.75">
      <c r="A22" s="29" t="s">
        <v>26</v>
      </c>
      <c r="B22" s="34">
        <v>14.15</v>
      </c>
      <c r="C22" s="31">
        <v>0</v>
      </c>
      <c r="D22" s="31">
        <v>0</v>
      </c>
      <c r="E22" s="31">
        <v>0</v>
      </c>
      <c r="F22" s="31">
        <v>0</v>
      </c>
      <c r="G22" s="32">
        <f>34.89+220.28</f>
        <v>255.17000000000002</v>
      </c>
      <c r="H22" s="33">
        <f t="shared" si="1"/>
        <v>269.32</v>
      </c>
      <c r="I22" s="17"/>
    </row>
    <row r="23" spans="1:9" ht="12.75">
      <c r="A23" s="29" t="s">
        <v>27</v>
      </c>
      <c r="B23" s="34">
        <v>0</v>
      </c>
      <c r="C23" s="31">
        <v>0</v>
      </c>
      <c r="D23" s="31">
        <v>0</v>
      </c>
      <c r="E23" s="31">
        <v>0</v>
      </c>
      <c r="F23" s="31">
        <v>0</v>
      </c>
      <c r="G23" s="32" t="s">
        <v>28</v>
      </c>
      <c r="H23" s="33">
        <f t="shared" si="1"/>
        <v>0</v>
      </c>
      <c r="I23" s="17"/>
    </row>
    <row r="24" spans="1:9" ht="12.75">
      <c r="A24" s="29" t="s">
        <v>29</v>
      </c>
      <c r="B24" s="34">
        <v>0</v>
      </c>
      <c r="C24" s="31">
        <v>0</v>
      </c>
      <c r="D24" s="31">
        <v>0</v>
      </c>
      <c r="E24" s="31">
        <v>0</v>
      </c>
      <c r="F24" s="31">
        <v>0</v>
      </c>
      <c r="G24" s="32">
        <v>0</v>
      </c>
      <c r="H24" s="33">
        <f>SUM(B24:G24)</f>
        <v>0</v>
      </c>
      <c r="I24" s="17"/>
    </row>
    <row r="25" spans="1:9" ht="12.75">
      <c r="A25" s="29" t="s">
        <v>30</v>
      </c>
      <c r="B25" s="34">
        <v>0</v>
      </c>
      <c r="C25" s="31">
        <v>0</v>
      </c>
      <c r="D25" s="31">
        <v>0</v>
      </c>
      <c r="E25" s="31">
        <v>0</v>
      </c>
      <c r="F25" s="31">
        <v>0</v>
      </c>
      <c r="G25" s="32">
        <v>5.83</v>
      </c>
      <c r="H25" s="33">
        <f>SUM(B25:G25)</f>
        <v>5.83</v>
      </c>
      <c r="I25" s="17"/>
    </row>
    <row r="26" spans="1:9" ht="12.75">
      <c r="A26" s="29" t="s">
        <v>31</v>
      </c>
      <c r="B26" s="34">
        <f>0.116+0.145</f>
        <v>0.261</v>
      </c>
      <c r="C26" s="31">
        <v>0</v>
      </c>
      <c r="D26" s="31">
        <v>0</v>
      </c>
      <c r="E26" s="31">
        <v>0</v>
      </c>
      <c r="F26" s="31">
        <v>0</v>
      </c>
      <c r="G26" s="32">
        <v>0</v>
      </c>
      <c r="H26" s="33">
        <f t="shared" si="1"/>
        <v>0.261</v>
      </c>
      <c r="I26" s="17"/>
    </row>
    <row r="27" spans="1:9" ht="12.75">
      <c r="A27" s="29" t="s">
        <v>32</v>
      </c>
      <c r="B27" s="34">
        <v>0.262</v>
      </c>
      <c r="C27" s="31">
        <v>0</v>
      </c>
      <c r="D27" s="31">
        <v>0</v>
      </c>
      <c r="E27" s="31">
        <v>0</v>
      </c>
      <c r="F27" s="31">
        <v>0</v>
      </c>
      <c r="G27" s="32">
        <v>0</v>
      </c>
      <c r="H27" s="33">
        <f t="shared" si="1"/>
        <v>0.262</v>
      </c>
      <c r="I27" s="17"/>
    </row>
    <row r="28" spans="1:9" ht="12.75">
      <c r="A28" s="29" t="s">
        <v>33</v>
      </c>
      <c r="B28" s="34">
        <v>0</v>
      </c>
      <c r="C28" s="31">
        <v>0</v>
      </c>
      <c r="D28" s="31">
        <v>0</v>
      </c>
      <c r="E28" s="31">
        <v>0</v>
      </c>
      <c r="F28" s="31">
        <v>0</v>
      </c>
      <c r="G28" s="32">
        <v>0</v>
      </c>
      <c r="H28" s="33">
        <f t="shared" si="1"/>
        <v>0</v>
      </c>
      <c r="I28" s="17"/>
    </row>
    <row r="29" spans="1:9" ht="12.75">
      <c r="A29" s="29" t="s">
        <v>34</v>
      </c>
      <c r="B29" s="34">
        <v>0</v>
      </c>
      <c r="C29" s="31">
        <v>0</v>
      </c>
      <c r="D29" s="31">
        <v>0</v>
      </c>
      <c r="E29" s="31">
        <v>0</v>
      </c>
      <c r="F29" s="31">
        <v>0</v>
      </c>
      <c r="G29" s="32">
        <v>0</v>
      </c>
      <c r="H29" s="33">
        <f t="shared" si="1"/>
        <v>0</v>
      </c>
      <c r="I29" s="17"/>
    </row>
    <row r="30" spans="1:9" ht="12.75">
      <c r="A30" s="29" t="s">
        <v>35</v>
      </c>
      <c r="B30" s="30">
        <v>0.297</v>
      </c>
      <c r="C30" s="31">
        <v>0</v>
      </c>
      <c r="D30" s="31">
        <v>0</v>
      </c>
      <c r="E30" s="31">
        <v>0</v>
      </c>
      <c r="F30" s="31">
        <v>0</v>
      </c>
      <c r="G30" s="32">
        <v>0</v>
      </c>
      <c r="H30" s="33">
        <f t="shared" si="1"/>
        <v>0.297</v>
      </c>
      <c r="I30" s="17"/>
    </row>
    <row r="31" spans="1:9" ht="12.75">
      <c r="A31" s="29" t="s">
        <v>36</v>
      </c>
      <c r="B31" s="34">
        <v>0</v>
      </c>
      <c r="C31" s="31">
        <v>0</v>
      </c>
      <c r="D31" s="31">
        <v>0</v>
      </c>
      <c r="E31" s="31">
        <v>0</v>
      </c>
      <c r="F31" s="31">
        <v>0</v>
      </c>
      <c r="G31" s="32">
        <v>0</v>
      </c>
      <c r="H31" s="33">
        <f t="shared" si="0"/>
        <v>0</v>
      </c>
      <c r="I31" s="17"/>
    </row>
    <row r="32" spans="1:9" ht="12.75">
      <c r="A32" s="29" t="s">
        <v>37</v>
      </c>
      <c r="B32" s="34">
        <v>8.237</v>
      </c>
      <c r="C32" s="31">
        <v>0</v>
      </c>
      <c r="D32" s="31">
        <v>0</v>
      </c>
      <c r="E32" s="31">
        <v>0</v>
      </c>
      <c r="F32" s="31">
        <v>0</v>
      </c>
      <c r="G32" s="32">
        <v>0</v>
      </c>
      <c r="H32" s="33">
        <f t="shared" si="0"/>
        <v>8.237</v>
      </c>
      <c r="I32" s="17"/>
    </row>
    <row r="33" spans="1:9" ht="12.75">
      <c r="A33" s="29" t="s">
        <v>38</v>
      </c>
      <c r="B33" s="34">
        <v>0</v>
      </c>
      <c r="C33" s="31">
        <v>0</v>
      </c>
      <c r="D33" s="31">
        <v>0</v>
      </c>
      <c r="E33" s="31">
        <v>0</v>
      </c>
      <c r="F33" s="31">
        <v>0</v>
      </c>
      <c r="G33" s="32">
        <v>0</v>
      </c>
      <c r="H33" s="33">
        <f t="shared" si="0"/>
        <v>0</v>
      </c>
      <c r="I33" s="17"/>
    </row>
    <row r="34" spans="1:9" ht="12.75">
      <c r="A34" s="29" t="s">
        <v>39</v>
      </c>
      <c r="B34" s="34">
        <v>0</v>
      </c>
      <c r="C34" s="31">
        <v>0</v>
      </c>
      <c r="D34" s="31">
        <v>0</v>
      </c>
      <c r="E34" s="31">
        <v>0</v>
      </c>
      <c r="F34" s="31">
        <v>0</v>
      </c>
      <c r="G34" s="32">
        <v>9.43</v>
      </c>
      <c r="H34" s="33">
        <f t="shared" si="0"/>
        <v>9.43</v>
      </c>
      <c r="I34" s="17"/>
    </row>
    <row r="35" spans="1:9" ht="12.75">
      <c r="A35" s="29" t="s">
        <v>40</v>
      </c>
      <c r="B35" s="34">
        <v>0</v>
      </c>
      <c r="C35" s="31">
        <v>0</v>
      </c>
      <c r="D35" s="31">
        <v>0</v>
      </c>
      <c r="E35" s="31">
        <v>0</v>
      </c>
      <c r="F35" s="31">
        <v>0</v>
      </c>
      <c r="G35" s="32">
        <v>2.85</v>
      </c>
      <c r="H35" s="33">
        <f t="shared" si="0"/>
        <v>2.85</v>
      </c>
      <c r="I35" s="17"/>
    </row>
    <row r="36" spans="1:9" ht="12.75">
      <c r="A36" s="29" t="s">
        <v>41</v>
      </c>
      <c r="B36" s="34">
        <v>218.706</v>
      </c>
      <c r="C36" s="31">
        <v>40.631</v>
      </c>
      <c r="D36" s="35">
        <v>12.802</v>
      </c>
      <c r="E36" s="35">
        <v>0.017</v>
      </c>
      <c r="F36" s="35">
        <v>11.348</v>
      </c>
      <c r="G36" s="36">
        <v>0</v>
      </c>
      <c r="H36" s="33">
        <f t="shared" si="0"/>
        <v>283.504</v>
      </c>
      <c r="I36" s="17"/>
    </row>
    <row r="37" spans="1:9" ht="13.5" thickBot="1">
      <c r="A37" s="37" t="s">
        <v>42</v>
      </c>
      <c r="B37" s="38">
        <v>0</v>
      </c>
      <c r="C37" s="39">
        <v>144.005</v>
      </c>
      <c r="D37" s="39">
        <v>0</v>
      </c>
      <c r="E37" s="39">
        <v>0</v>
      </c>
      <c r="F37" s="39">
        <v>0</v>
      </c>
      <c r="G37" s="40">
        <v>0</v>
      </c>
      <c r="H37" s="41">
        <f t="shared" si="0"/>
        <v>144.005</v>
      </c>
      <c r="I37" s="17"/>
    </row>
    <row r="38" spans="1:9" ht="13.5" thickBot="1">
      <c r="A38" s="42" t="s">
        <v>43</v>
      </c>
      <c r="B38" s="43"/>
      <c r="C38" s="43"/>
      <c r="D38" s="43"/>
      <c r="E38" s="43"/>
      <c r="F38" s="43"/>
      <c r="G38" s="43"/>
      <c r="H38" s="44"/>
      <c r="I38" s="17"/>
    </row>
    <row r="39" spans="1:9" ht="12.75">
      <c r="A39" s="45" t="s">
        <v>44</v>
      </c>
      <c r="B39" s="25">
        <f>51.051+0.06</f>
        <v>51.111000000000004</v>
      </c>
      <c r="C39" s="26">
        <v>0</v>
      </c>
      <c r="D39" s="26">
        <v>0</v>
      </c>
      <c r="E39" s="26">
        <v>0</v>
      </c>
      <c r="F39" s="26">
        <v>0</v>
      </c>
      <c r="G39" s="26">
        <v>6.26</v>
      </c>
      <c r="H39" s="23">
        <f aca="true" t="shared" si="2" ref="H39:H65">SUM(B39:G39)</f>
        <v>57.371</v>
      </c>
      <c r="I39" s="17"/>
    </row>
    <row r="40" spans="1:9" ht="12.75">
      <c r="A40" s="45" t="s">
        <v>45</v>
      </c>
      <c r="B40" s="34">
        <v>0</v>
      </c>
      <c r="C40" s="31">
        <v>0</v>
      </c>
      <c r="D40" s="31">
        <v>0</v>
      </c>
      <c r="E40" s="31">
        <v>0</v>
      </c>
      <c r="F40" s="31">
        <v>0</v>
      </c>
      <c r="G40" s="31">
        <v>31.8</v>
      </c>
      <c r="H40" s="23">
        <f t="shared" si="2"/>
        <v>31.8</v>
      </c>
      <c r="I40" s="17"/>
    </row>
    <row r="41" spans="1:9" ht="12.75">
      <c r="A41" s="45" t="s">
        <v>46</v>
      </c>
      <c r="B41" s="34">
        <v>0</v>
      </c>
      <c r="C41" s="35">
        <v>2.246</v>
      </c>
      <c r="D41" s="31">
        <v>0</v>
      </c>
      <c r="E41" s="31">
        <v>0</v>
      </c>
      <c r="F41" s="31">
        <v>0</v>
      </c>
      <c r="G41" s="31">
        <v>4.61</v>
      </c>
      <c r="H41" s="23">
        <f t="shared" si="2"/>
        <v>6.856</v>
      </c>
      <c r="I41" s="17"/>
    </row>
    <row r="42" spans="1:9" ht="12.75">
      <c r="A42" s="45" t="s">
        <v>47</v>
      </c>
      <c r="B42" s="34">
        <v>32.546</v>
      </c>
      <c r="C42" s="35">
        <v>3.704</v>
      </c>
      <c r="D42" s="31">
        <v>0</v>
      </c>
      <c r="E42" s="31">
        <v>0</v>
      </c>
      <c r="F42" s="31">
        <v>0</v>
      </c>
      <c r="G42" s="31">
        <v>74.51</v>
      </c>
      <c r="H42" s="23">
        <f t="shared" si="2"/>
        <v>110.76</v>
      </c>
      <c r="I42" s="17"/>
    </row>
    <row r="43" spans="1:9" ht="12.75">
      <c r="A43" s="45" t="s">
        <v>48</v>
      </c>
      <c r="B43" s="34">
        <v>123.644</v>
      </c>
      <c r="C43" s="31">
        <v>30.414</v>
      </c>
      <c r="D43" s="31">
        <f>17.761+0.131</f>
        <v>17.892</v>
      </c>
      <c r="E43" s="35">
        <v>2.215</v>
      </c>
      <c r="F43" s="35">
        <v>1.745</v>
      </c>
      <c r="G43" s="31">
        <v>126.53</v>
      </c>
      <c r="H43" s="23">
        <f t="shared" si="2"/>
        <v>302.44</v>
      </c>
      <c r="I43" s="17"/>
    </row>
    <row r="44" spans="1:9" ht="12.75">
      <c r="A44" s="45" t="s">
        <v>49</v>
      </c>
      <c r="B44" s="34">
        <v>82.206</v>
      </c>
      <c r="C44" s="35">
        <v>2.284</v>
      </c>
      <c r="D44" s="31">
        <f>19.495+0.083</f>
        <v>19.578</v>
      </c>
      <c r="E44" s="31">
        <v>1.996</v>
      </c>
      <c r="F44" s="35">
        <v>0.525</v>
      </c>
      <c r="G44" s="31">
        <v>37.76</v>
      </c>
      <c r="H44" s="23">
        <f t="shared" si="2"/>
        <v>144.34900000000002</v>
      </c>
      <c r="I44" s="17"/>
    </row>
    <row r="45" spans="1:9" ht="12.75">
      <c r="A45" s="45" t="s">
        <v>50</v>
      </c>
      <c r="B45" s="34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3">
        <f t="shared" si="2"/>
        <v>0</v>
      </c>
      <c r="I45" s="17"/>
    </row>
    <row r="46" spans="1:9" ht="12.75">
      <c r="A46" s="45" t="s">
        <v>51</v>
      </c>
      <c r="B46" s="34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23">
        <f t="shared" si="2"/>
        <v>0</v>
      </c>
      <c r="I46" s="17"/>
    </row>
    <row r="47" spans="1:9" ht="12" customHeight="1">
      <c r="A47" s="45" t="s">
        <v>52</v>
      </c>
      <c r="B47" s="34">
        <v>0</v>
      </c>
      <c r="C47" s="31">
        <v>0</v>
      </c>
      <c r="D47" s="31">
        <v>0</v>
      </c>
      <c r="E47" s="6">
        <v>0</v>
      </c>
      <c r="F47" s="31">
        <v>0</v>
      </c>
      <c r="G47" s="31">
        <v>0</v>
      </c>
      <c r="H47" s="23">
        <f t="shared" si="2"/>
        <v>0</v>
      </c>
      <c r="I47" s="17"/>
    </row>
    <row r="48" spans="1:9" ht="12.75">
      <c r="A48" s="45" t="s">
        <v>53</v>
      </c>
      <c r="B48" s="34">
        <v>38.816</v>
      </c>
      <c r="C48" s="31">
        <v>0</v>
      </c>
      <c r="D48" s="31">
        <v>15.081</v>
      </c>
      <c r="E48" s="35">
        <v>1.769</v>
      </c>
      <c r="F48" s="35">
        <v>0.173</v>
      </c>
      <c r="G48" s="31">
        <v>269.37</v>
      </c>
      <c r="H48" s="23">
        <f t="shared" si="2"/>
        <v>325.209</v>
      </c>
      <c r="I48" s="17"/>
    </row>
    <row r="49" spans="1:9" ht="12.75">
      <c r="A49" s="45" t="s">
        <v>54</v>
      </c>
      <c r="B49" s="34">
        <v>0.01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23">
        <f t="shared" si="2"/>
        <v>0.01</v>
      </c>
      <c r="I49" s="17"/>
    </row>
    <row r="50" spans="1:9" ht="12.75">
      <c r="A50" s="45" t="s">
        <v>55</v>
      </c>
      <c r="B50" s="34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23">
        <f t="shared" si="2"/>
        <v>0</v>
      </c>
      <c r="I50" s="17"/>
    </row>
    <row r="51" spans="1:9" ht="12.75">
      <c r="A51" s="45" t="s">
        <v>56</v>
      </c>
      <c r="B51" s="34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23">
        <f t="shared" si="2"/>
        <v>0</v>
      </c>
      <c r="I51" s="17"/>
    </row>
    <row r="52" spans="1:9" ht="12.75">
      <c r="A52" s="45" t="s">
        <v>57</v>
      </c>
      <c r="B52" s="34">
        <v>155.401</v>
      </c>
      <c r="C52" s="35">
        <v>2.882</v>
      </c>
      <c r="D52" s="31">
        <f>58.528+0.136</f>
        <v>58.664</v>
      </c>
      <c r="E52" s="31">
        <v>18.522</v>
      </c>
      <c r="F52" s="35">
        <v>0.512</v>
      </c>
      <c r="G52" s="31">
        <v>2.85</v>
      </c>
      <c r="H52" s="23">
        <f t="shared" si="2"/>
        <v>238.831</v>
      </c>
      <c r="I52" s="17"/>
    </row>
    <row r="53" spans="1:9" ht="12.75">
      <c r="A53" s="45" t="s">
        <v>58</v>
      </c>
      <c r="B53" s="34">
        <v>14.821</v>
      </c>
      <c r="C53" s="31">
        <v>0</v>
      </c>
      <c r="D53" s="31">
        <v>0</v>
      </c>
      <c r="E53" s="31">
        <v>0</v>
      </c>
      <c r="F53" s="31">
        <v>0</v>
      </c>
      <c r="G53" s="31">
        <v>93.01</v>
      </c>
      <c r="H53" s="23">
        <f t="shared" si="2"/>
        <v>107.831</v>
      </c>
      <c r="I53" s="17"/>
    </row>
    <row r="54" spans="1:9" ht="12.75">
      <c r="A54" s="45" t="s">
        <v>59</v>
      </c>
      <c r="B54" s="34">
        <v>19.279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23">
        <f t="shared" si="2"/>
        <v>19.279</v>
      </c>
      <c r="I54" s="17"/>
    </row>
    <row r="55" spans="1:9" ht="12.75">
      <c r="A55" s="45" t="s">
        <v>60</v>
      </c>
      <c r="B55" s="30">
        <f>0.649+56.69</f>
        <v>57.339</v>
      </c>
      <c r="C55" s="31">
        <v>0</v>
      </c>
      <c r="D55" s="31">
        <v>0</v>
      </c>
      <c r="E55" s="31">
        <v>0</v>
      </c>
      <c r="F55" s="31">
        <v>0</v>
      </c>
      <c r="G55" s="31">
        <v>262.53</v>
      </c>
      <c r="H55" s="23">
        <f t="shared" si="2"/>
        <v>319.86899999999997</v>
      </c>
      <c r="I55" s="17"/>
    </row>
    <row r="56" spans="1:9" ht="13.5" customHeight="1">
      <c r="A56" s="45" t="s">
        <v>61</v>
      </c>
      <c r="B56" s="34"/>
      <c r="C56" s="35">
        <v>0.182</v>
      </c>
      <c r="D56" s="31">
        <v>0</v>
      </c>
      <c r="E56" s="31">
        <v>0</v>
      </c>
      <c r="F56" s="31">
        <v>0</v>
      </c>
      <c r="G56" s="31">
        <v>0</v>
      </c>
      <c r="H56" s="23">
        <f t="shared" si="2"/>
        <v>0.182</v>
      </c>
      <c r="I56" s="17"/>
    </row>
    <row r="57" spans="1:9" ht="12.75">
      <c r="A57" s="45" t="s">
        <v>62</v>
      </c>
      <c r="B57" s="34">
        <v>297.663</v>
      </c>
      <c r="C57" s="31">
        <v>58.72</v>
      </c>
      <c r="D57" s="31">
        <v>17.496</v>
      </c>
      <c r="E57" s="31">
        <v>16.468</v>
      </c>
      <c r="F57" s="35">
        <v>4.071</v>
      </c>
      <c r="G57" s="31">
        <v>10.43</v>
      </c>
      <c r="H57" s="23">
        <f t="shared" si="2"/>
        <v>404.84800000000007</v>
      </c>
      <c r="I57" s="17"/>
    </row>
    <row r="58" spans="1:9" ht="12.75">
      <c r="A58" s="45" t="s">
        <v>63</v>
      </c>
      <c r="B58" s="34">
        <v>51.797</v>
      </c>
      <c r="C58" s="31">
        <v>42.471</v>
      </c>
      <c r="D58" s="31">
        <v>0</v>
      </c>
      <c r="E58" s="31">
        <v>0</v>
      </c>
      <c r="F58" s="31">
        <v>0</v>
      </c>
      <c r="G58" s="31">
        <v>120.4</v>
      </c>
      <c r="H58" s="23">
        <f t="shared" si="2"/>
        <v>214.668</v>
      </c>
      <c r="I58" s="17"/>
    </row>
    <row r="59" spans="1:9" ht="12.75">
      <c r="A59" s="45" t="s">
        <v>64</v>
      </c>
      <c r="B59" s="34">
        <f>8.152+0.478</f>
        <v>8.629999999999999</v>
      </c>
      <c r="C59" s="35">
        <f>2.931+2.334</f>
        <v>5.265000000000001</v>
      </c>
      <c r="D59" s="31">
        <v>0</v>
      </c>
      <c r="E59" s="31">
        <v>0</v>
      </c>
      <c r="F59" s="31">
        <v>0</v>
      </c>
      <c r="G59" s="31">
        <v>0.99</v>
      </c>
      <c r="H59" s="23">
        <f t="shared" si="2"/>
        <v>14.885</v>
      </c>
      <c r="I59" s="17"/>
    </row>
    <row r="60" spans="1:9" ht="12.75">
      <c r="A60" s="45" t="s">
        <v>65</v>
      </c>
      <c r="B60" s="34">
        <f>6.861+1.892</f>
        <v>8.753</v>
      </c>
      <c r="C60" s="31">
        <f>0.01+0.045+15.013+7.909+4.425+1.69+0.039</f>
        <v>29.131000000000004</v>
      </c>
      <c r="D60" s="31">
        <v>0</v>
      </c>
      <c r="E60" s="31">
        <v>0</v>
      </c>
      <c r="F60" s="31">
        <v>0</v>
      </c>
      <c r="G60" s="31">
        <v>30.13</v>
      </c>
      <c r="H60" s="23">
        <f t="shared" si="2"/>
        <v>68.014</v>
      </c>
      <c r="I60" s="17"/>
    </row>
    <row r="61" spans="1:9" ht="12.75">
      <c r="A61" s="45" t="s">
        <v>66</v>
      </c>
      <c r="B61" s="34">
        <v>0.347</v>
      </c>
      <c r="C61" s="35">
        <v>1.211</v>
      </c>
      <c r="D61" s="31">
        <v>0</v>
      </c>
      <c r="E61" s="31">
        <v>0</v>
      </c>
      <c r="F61" s="35">
        <v>1.315</v>
      </c>
      <c r="G61" s="31">
        <v>0</v>
      </c>
      <c r="H61" s="23">
        <f t="shared" si="2"/>
        <v>2.873</v>
      </c>
      <c r="I61" s="17"/>
    </row>
    <row r="62" spans="1:9" ht="12.75">
      <c r="A62" s="45" t="s">
        <v>67</v>
      </c>
      <c r="B62" s="34">
        <v>11.714</v>
      </c>
      <c r="C62" s="31">
        <v>0.95</v>
      </c>
      <c r="D62" s="31">
        <v>0</v>
      </c>
      <c r="E62" s="31">
        <v>0</v>
      </c>
      <c r="F62" s="31">
        <v>0.032</v>
      </c>
      <c r="G62" s="31">
        <v>0</v>
      </c>
      <c r="H62" s="23">
        <f t="shared" si="2"/>
        <v>12.696</v>
      </c>
      <c r="I62" s="17"/>
    </row>
    <row r="63" spans="1:9" ht="12.75">
      <c r="A63" s="45" t="s">
        <v>68</v>
      </c>
      <c r="B63" s="34">
        <v>0</v>
      </c>
      <c r="C63" s="31">
        <v>0</v>
      </c>
      <c r="D63" s="31">
        <v>0</v>
      </c>
      <c r="E63" s="31">
        <v>0</v>
      </c>
      <c r="F63" s="35">
        <v>59.951</v>
      </c>
      <c r="G63" s="31">
        <v>0</v>
      </c>
      <c r="H63" s="23">
        <f t="shared" si="2"/>
        <v>59.951</v>
      </c>
      <c r="I63" s="17"/>
    </row>
    <row r="64" spans="1:9" ht="12.75">
      <c r="A64" s="45" t="s">
        <v>69</v>
      </c>
      <c r="B64" s="34">
        <v>0</v>
      </c>
      <c r="C64" s="31">
        <v>0</v>
      </c>
      <c r="D64" s="31">
        <v>0</v>
      </c>
      <c r="E64" s="31">
        <v>0</v>
      </c>
      <c r="F64" s="31">
        <v>0</v>
      </c>
      <c r="G64" s="31">
        <v>155.4</v>
      </c>
      <c r="H64" s="23">
        <f t="shared" si="2"/>
        <v>155.4</v>
      </c>
      <c r="I64" s="17"/>
    </row>
    <row r="65" spans="1:9" ht="13.5" thickBot="1">
      <c r="A65" s="45" t="s">
        <v>70</v>
      </c>
      <c r="B65" s="34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23">
        <f t="shared" si="2"/>
        <v>0</v>
      </c>
      <c r="I65" s="17"/>
    </row>
    <row r="66" spans="1:9" ht="13.5" thickBot="1">
      <c r="A66" s="46" t="s">
        <v>71</v>
      </c>
      <c r="B66" s="27"/>
      <c r="C66" s="47"/>
      <c r="D66" s="47"/>
      <c r="E66" s="47"/>
      <c r="F66" s="48"/>
      <c r="G66" s="48"/>
      <c r="H66" s="49"/>
      <c r="I66" s="17"/>
    </row>
    <row r="67" spans="1:9" ht="12.75">
      <c r="A67" s="50" t="s">
        <v>72</v>
      </c>
      <c r="B67" s="51">
        <v>0</v>
      </c>
      <c r="C67" s="52">
        <v>8.717</v>
      </c>
      <c r="D67" s="53">
        <v>9.808</v>
      </c>
      <c r="E67" s="53">
        <v>0</v>
      </c>
      <c r="F67" s="53">
        <v>0</v>
      </c>
      <c r="G67" s="53">
        <v>0</v>
      </c>
      <c r="H67" s="28">
        <f>SUM(B67:G67)</f>
        <v>18.525</v>
      </c>
      <c r="I67" s="17"/>
    </row>
    <row r="68" spans="1:9" ht="12.75">
      <c r="A68" s="45" t="s">
        <v>73</v>
      </c>
      <c r="B68" s="54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33">
        <f aca="true" t="shared" si="3" ref="H68:H79">SUM(B68:G68)</f>
        <v>0</v>
      </c>
      <c r="I68" s="17"/>
    </row>
    <row r="69" spans="1:9" ht="12.75">
      <c r="A69" s="45" t="s">
        <v>74</v>
      </c>
      <c r="B69" s="54">
        <v>2.491</v>
      </c>
      <c r="C69" s="55">
        <v>26.297</v>
      </c>
      <c r="D69" s="55">
        <v>0</v>
      </c>
      <c r="E69" s="55">
        <v>0</v>
      </c>
      <c r="F69" s="55">
        <v>0</v>
      </c>
      <c r="G69" s="55">
        <v>0</v>
      </c>
      <c r="H69" s="33">
        <f t="shared" si="3"/>
        <v>28.788</v>
      </c>
      <c r="I69" s="17"/>
    </row>
    <row r="70" spans="1:9" ht="12.75">
      <c r="A70" s="45" t="s">
        <v>75</v>
      </c>
      <c r="B70" s="54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33">
        <f t="shared" si="3"/>
        <v>0</v>
      </c>
      <c r="I70" s="17"/>
    </row>
    <row r="71" spans="1:9" ht="12.75">
      <c r="A71" s="45" t="s">
        <v>76</v>
      </c>
      <c r="B71" s="54">
        <v>21.99</v>
      </c>
      <c r="C71" s="55">
        <v>46.906</v>
      </c>
      <c r="D71" s="55">
        <v>0</v>
      </c>
      <c r="E71" s="55">
        <v>0.038</v>
      </c>
      <c r="F71" s="55">
        <v>0</v>
      </c>
      <c r="G71" s="55">
        <v>0</v>
      </c>
      <c r="H71" s="33">
        <f t="shared" si="3"/>
        <v>68.934</v>
      </c>
      <c r="I71" s="17"/>
    </row>
    <row r="72" spans="1:9" ht="12.75">
      <c r="A72" s="45" t="s">
        <v>77</v>
      </c>
      <c r="B72" s="54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33">
        <f t="shared" si="3"/>
        <v>0</v>
      </c>
      <c r="I72" s="17"/>
    </row>
    <row r="73" spans="1:9" ht="12.75">
      <c r="A73" s="45" t="s">
        <v>78</v>
      </c>
      <c r="B73" s="54">
        <v>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33">
        <f t="shared" si="3"/>
        <v>0</v>
      </c>
      <c r="I73" s="17"/>
    </row>
    <row r="74" spans="1:9" ht="12.75">
      <c r="A74" s="45" t="s">
        <v>79</v>
      </c>
      <c r="B74" s="54">
        <v>67.539</v>
      </c>
      <c r="C74" s="55">
        <v>16.008</v>
      </c>
      <c r="D74" s="55">
        <v>9.067</v>
      </c>
      <c r="E74" s="55">
        <v>0.022</v>
      </c>
      <c r="F74" s="55">
        <v>0</v>
      </c>
      <c r="G74" s="55">
        <v>54.84</v>
      </c>
      <c r="H74" s="33">
        <f t="shared" si="3"/>
        <v>147.476</v>
      </c>
      <c r="I74" s="17"/>
    </row>
    <row r="75" spans="1:9" ht="12.75">
      <c r="A75" s="45" t="s">
        <v>80</v>
      </c>
      <c r="B75" s="54">
        <v>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33">
        <f t="shared" si="3"/>
        <v>0</v>
      </c>
      <c r="I75" s="17"/>
    </row>
    <row r="76" spans="1:9" ht="12.75">
      <c r="A76" s="45" t="s">
        <v>81</v>
      </c>
      <c r="B76" s="54">
        <v>0</v>
      </c>
      <c r="C76" s="55">
        <v>0</v>
      </c>
      <c r="D76" s="55">
        <v>0</v>
      </c>
      <c r="E76" s="55">
        <v>0</v>
      </c>
      <c r="F76" s="55">
        <v>0</v>
      </c>
      <c r="G76" s="55">
        <v>41.4</v>
      </c>
      <c r="H76" s="33">
        <f t="shared" si="3"/>
        <v>41.4</v>
      </c>
      <c r="I76" s="17"/>
    </row>
    <row r="77" spans="1:9" ht="12.75">
      <c r="A77" s="45" t="s">
        <v>82</v>
      </c>
      <c r="B77" s="54">
        <v>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33">
        <f t="shared" si="3"/>
        <v>0</v>
      </c>
      <c r="I77" s="17"/>
    </row>
    <row r="78" spans="1:9" ht="12.75">
      <c r="A78" s="45" t="s">
        <v>41</v>
      </c>
      <c r="B78" s="54">
        <v>0</v>
      </c>
      <c r="C78" s="55">
        <v>0</v>
      </c>
      <c r="D78" s="55">
        <v>0</v>
      </c>
      <c r="E78" s="55">
        <v>0</v>
      </c>
      <c r="F78" s="55">
        <v>0</v>
      </c>
      <c r="G78" s="55">
        <v>439.55</v>
      </c>
      <c r="H78" s="33">
        <f t="shared" si="3"/>
        <v>439.55</v>
      </c>
      <c r="I78" s="17"/>
    </row>
    <row r="79" spans="1:9" ht="13.5" thickBot="1">
      <c r="A79" s="56" t="s">
        <v>83</v>
      </c>
      <c r="B79" s="57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41">
        <f t="shared" si="3"/>
        <v>0</v>
      </c>
      <c r="I79" s="17"/>
    </row>
    <row r="80" spans="1:9" ht="16.5" customHeight="1" thickBot="1">
      <c r="A80" s="59" t="s">
        <v>84</v>
      </c>
      <c r="B80" s="60">
        <f aca="true" t="shared" si="4" ref="B80:G80">SUM(B7:B79)</f>
        <v>2655.2830000000004</v>
      </c>
      <c r="C80" s="61">
        <f t="shared" si="4"/>
        <v>597.962</v>
      </c>
      <c r="D80" s="62">
        <f t="shared" si="4"/>
        <v>570.7769999999999</v>
      </c>
      <c r="E80" s="62">
        <f t="shared" si="4"/>
        <v>46.32399999999999</v>
      </c>
      <c r="F80" s="62">
        <f t="shared" si="4"/>
        <v>90.182</v>
      </c>
      <c r="G80" s="61">
        <f t="shared" si="4"/>
        <v>3583.67</v>
      </c>
      <c r="H80" s="63">
        <f>SUM(H7:H79)</f>
        <v>7544.197999999998</v>
      </c>
      <c r="I80" s="17"/>
    </row>
    <row r="81" spans="2:9" ht="12.75">
      <c r="B81" s="20"/>
      <c r="C81" s="20"/>
      <c r="D81" s="64"/>
      <c r="E81" s="20"/>
      <c r="F81" s="65"/>
      <c r="G81" s="20"/>
      <c r="I81" s="66"/>
    </row>
    <row r="82" ht="12.75">
      <c r="B82" s="67"/>
    </row>
    <row r="83" spans="2:8" ht="12.75">
      <c r="B83" s="68"/>
      <c r="C83" s="68"/>
      <c r="D83" s="69"/>
      <c r="E83" s="68"/>
      <c r="F83" s="70"/>
      <c r="H83" s="68"/>
    </row>
    <row r="84" spans="1:9" ht="12.75">
      <c r="A84" s="8"/>
      <c r="B84" s="70"/>
      <c r="C84" s="70"/>
      <c r="D84" s="71"/>
      <c r="E84" s="71"/>
      <c r="F84" s="2"/>
      <c r="H84" s="71"/>
      <c r="I84" s="17"/>
    </row>
    <row r="85" spans="1:9" ht="12.75">
      <c r="A85" s="1"/>
      <c r="B85" s="2"/>
      <c r="C85" s="2"/>
      <c r="D85" s="2"/>
      <c r="E85" s="2"/>
      <c r="F85" s="2"/>
      <c r="H85" s="2"/>
      <c r="I85" s="66"/>
    </row>
    <row r="86" spans="1:9" ht="12.75">
      <c r="A86" s="1"/>
      <c r="B86" s="2"/>
      <c r="C86" s="2"/>
      <c r="D86" s="2"/>
      <c r="E86" s="2"/>
      <c r="F86" s="72"/>
      <c r="H86" s="2"/>
      <c r="I86" s="66"/>
    </row>
    <row r="87" spans="1:9" ht="12.75">
      <c r="A87" s="1"/>
      <c r="B87" s="72"/>
      <c r="C87" s="72"/>
      <c r="D87" s="72"/>
      <c r="E87" s="72"/>
      <c r="F87" s="72"/>
      <c r="H87" s="2"/>
      <c r="I87" s="66"/>
    </row>
    <row r="88" spans="1:9" ht="12.75">
      <c r="A88" s="1"/>
      <c r="B88" s="2"/>
      <c r="C88" s="2"/>
      <c r="D88" s="2"/>
      <c r="E88" s="2"/>
      <c r="F88" s="73"/>
      <c r="G88" s="2"/>
      <c r="H88" s="2"/>
      <c r="I88" s="66"/>
    </row>
    <row r="90" spans="2:7" ht="12.75">
      <c r="B90" s="74"/>
      <c r="C90" s="74"/>
      <c r="D90" s="74"/>
      <c r="E90" s="74"/>
      <c r="F90" s="74"/>
      <c r="G90" s="74"/>
    </row>
    <row r="94" spans="6:7" ht="12.75">
      <c r="F94" s="68"/>
      <c r="G94" s="68"/>
    </row>
  </sheetData>
  <sheetProtection/>
  <mergeCells count="3">
    <mergeCell ref="A2:H2"/>
    <mergeCell ref="A3:H3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2017-07-05T14:27:05Z</dcterms:created>
  <dcterms:modified xsi:type="dcterms:W3CDTF">2017-07-05T19:35:24Z</dcterms:modified>
  <cp:category/>
  <cp:version/>
  <cp:contentType/>
  <cp:contentStatus/>
</cp:coreProperties>
</file>